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5. конс.бюджет прогноз\"/>
    </mc:Choice>
  </mc:AlternateContent>
  <bookViews>
    <workbookView xWindow="-15" yWindow="-15" windowWidth="14415" windowHeight="12795" firstSheet="1" activeTab="1"/>
  </bookViews>
  <sheets>
    <sheet name="Лист1" sheetId="1" state="hidden" r:id="rId1"/>
    <sheet name="1" sheetId="3" r:id="rId2"/>
  </sheets>
  <definedNames>
    <definedName name="_xlnm.Print_Area" localSheetId="1">'1'!$A$1:$K$11</definedName>
    <definedName name="_xlnm.Print_Area" localSheetId="0">Лист1!$B$1:$L$12</definedName>
  </definedNames>
  <calcPr calcId="162913"/>
</workbook>
</file>

<file path=xl/calcChain.xml><?xml version="1.0" encoding="utf-8"?>
<calcChain xmlns="http://schemas.openxmlformats.org/spreadsheetml/2006/main">
  <c r="C8" i="3" l="1"/>
  <c r="C6" i="3"/>
  <c r="I8" i="3" l="1"/>
  <c r="I6" i="3" s="1"/>
  <c r="F8" i="3"/>
  <c r="F6" i="3" s="1"/>
  <c r="K6" i="3"/>
  <c r="K9" i="3" s="1"/>
  <c r="J6" i="3"/>
  <c r="J10" i="3" s="1"/>
  <c r="H6" i="3"/>
  <c r="H9" i="3" s="1"/>
  <c r="G6" i="3"/>
  <c r="G10" i="3" s="1"/>
  <c r="E6" i="3"/>
  <c r="E9" i="3" s="1"/>
  <c r="D6" i="3"/>
  <c r="D10" i="3" s="1"/>
  <c r="J9" i="1"/>
  <c r="G9" i="1"/>
  <c r="D9" i="1"/>
  <c r="J8" i="1"/>
  <c r="J7" i="1" s="1"/>
  <c r="G8" i="1"/>
  <c r="G7" i="1" s="1"/>
  <c r="D8" i="1"/>
  <c r="D7" i="1" s="1"/>
  <c r="I7" i="1"/>
  <c r="I10" i="1" s="1"/>
  <c r="H7" i="1"/>
  <c r="H11" i="1"/>
  <c r="H12" i="1" s="1"/>
  <c r="F7" i="1"/>
  <c r="F10" i="1" s="1"/>
  <c r="D10" i="1" s="1"/>
  <c r="D11" i="1" s="1"/>
  <c r="D12" i="1" s="1"/>
  <c r="E7" i="1"/>
  <c r="E11" i="1" s="1"/>
  <c r="E12" i="1" s="1"/>
  <c r="K7" i="1"/>
  <c r="K11" i="1"/>
  <c r="K12" i="1" s="1"/>
  <c r="L7" i="1"/>
  <c r="L10" i="1"/>
  <c r="L11" i="1" s="1"/>
  <c r="L12" i="1" s="1"/>
  <c r="J10" i="1" l="1"/>
  <c r="J11" i="1" s="1"/>
  <c r="J12" i="1" s="1"/>
  <c r="K10" i="3"/>
  <c r="I11" i="1"/>
  <c r="I12" i="1" s="1"/>
  <c r="G10" i="1"/>
  <c r="G11" i="1" s="1"/>
  <c r="G12" i="1" s="1"/>
  <c r="F11" i="1"/>
  <c r="F12" i="1" s="1"/>
  <c r="F10" i="3" l="1"/>
  <c r="F9" i="3" s="1"/>
  <c r="I10" i="3"/>
  <c r="I9" i="3" s="1"/>
  <c r="C10" i="3"/>
  <c r="C9" i="3" s="1"/>
</calcChain>
</file>

<file path=xl/sharedStrings.xml><?xml version="1.0" encoding="utf-8"?>
<sst xmlns="http://schemas.openxmlformats.org/spreadsheetml/2006/main" count="58" uniqueCount="32">
  <si>
    <t>тыс.рублей</t>
  </si>
  <si>
    <t>№</t>
  </si>
  <si>
    <t>Наименование показателя</t>
  </si>
  <si>
    <t xml:space="preserve">плановый период </t>
  </si>
  <si>
    <t xml:space="preserve">2014 год </t>
  </si>
  <si>
    <t>I</t>
  </si>
  <si>
    <t>Общий объем доходов</t>
  </si>
  <si>
    <t>II</t>
  </si>
  <si>
    <t>Общий объем расходов</t>
  </si>
  <si>
    <t>III</t>
  </si>
  <si>
    <t>Дефицит</t>
  </si>
  <si>
    <t>в %</t>
  </si>
  <si>
    <t>РК</t>
  </si>
  <si>
    <t>МБ</t>
  </si>
  <si>
    <t xml:space="preserve">2015 год </t>
  </si>
  <si>
    <t>налоговые и неналоговые доходы</t>
  </si>
  <si>
    <t>межбюджетные трансферты</t>
  </si>
  <si>
    <t>тыс.руб.</t>
  </si>
  <si>
    <t xml:space="preserve">2016 год </t>
  </si>
  <si>
    <t>Прогноз основных характеристик консолидированного бюджета Республики Карелия на 2014 год и на плановый период 2015 и 2016 годов</t>
  </si>
  <si>
    <t>Дефицит (-) / профицит (+)</t>
  </si>
  <si>
    <t xml:space="preserve">дефицит в процентах от общего годового объема доходов бюджета без учета объема безвозмездных поступлений
</t>
  </si>
  <si>
    <t>безвозмездные поступления</t>
  </si>
  <si>
    <t>Бюджет Республики Карелия</t>
  </si>
  <si>
    <t>Консолиди-рованный бюджет Республики Карелия</t>
  </si>
  <si>
    <t>Бюджеты муниципальных образований</t>
  </si>
  <si>
    <t>2026 год</t>
  </si>
  <si>
    <t>Х</t>
  </si>
  <si>
    <t>2027 год</t>
  </si>
  <si>
    <t>(тыс.рублей)</t>
  </si>
  <si>
    <t>Прогноз основных характеристик (общий объем доходов, общий объем расходов, дефицит (профицит) бюджета) консолидированного бюджета Республики Карелия 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</si>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</sst>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_)"/>
  </numFmts>
  <fonts count="6" x14ac:knownFonts="1">
    <font>
      <sz val="10"/>
      <name val="Times New Roman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ourier"/>
      <family val="3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0" borderId="0"/>
    <xf numFmtId="0" fontId="3" fillId="0" borderId="0" applyNumberFormat="0">
      <alignment horizontal="right" vertical="top"/>
      <protection locked="0"/>
    </xf>
    <xf numFmtId="0" fontId="3" fillId="0" borderId="0" applyNumberFormat="0">
      <alignment horizontal="right" vertical="top"/>
    </xf>
    <xf numFmtId="0" fontId="3" fillId="0" borderId="0">
      <alignment horizontal="left" vertical="top" wrapText="1"/>
    </xf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top"/>
    </xf>
    <xf numFmtId="0" fontId="1" fillId="0" borderId="7" xfId="0" applyFont="1" applyBorder="1"/>
    <xf numFmtId="0" fontId="1" fillId="0" borderId="8" xfId="0" applyFont="1" applyBorder="1"/>
    <xf numFmtId="165" fontId="1" fillId="0" borderId="8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top"/>
    </xf>
    <xf numFmtId="165" fontId="1" fillId="0" borderId="14" xfId="0" applyNumberFormat="1" applyFont="1" applyBorder="1" applyAlignment="1">
      <alignment horizontal="right"/>
    </xf>
    <xf numFmtId="164" fontId="1" fillId="0" borderId="1" xfId="0" applyNumberFormat="1" applyFont="1" applyBorder="1" applyAlignment="1"/>
    <xf numFmtId="164" fontId="1" fillId="0" borderId="5" xfId="0" applyNumberFormat="1" applyFont="1" applyBorder="1" applyAlignment="1"/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 vertical="top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Border="1" applyAlignment="1">
      <alignment vertical="top" wrapText="1"/>
    </xf>
    <xf numFmtId="4" fontId="2" fillId="0" borderId="0" xfId="0" applyNumberFormat="1" applyFont="1"/>
    <xf numFmtId="0" fontId="5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Iau?iue_UP-1" xfId="1"/>
    <cellStyle name="Данные (редактируемые)" xfId="2"/>
    <cellStyle name="Данные (только для чтения)" xfId="3"/>
    <cellStyle name="Обычный" xfId="0" builtinId="0"/>
    <cellStyle name="Элементы осей [печать]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>
      <selection activeCell="J18" sqref="J18"/>
    </sheetView>
  </sheetViews>
  <sheetFormatPr defaultRowHeight="12.75" x14ac:dyDescent="0.2"/>
  <cols>
    <col min="1" max="1" width="4.33203125" customWidth="1"/>
    <col min="2" max="2" width="5.6640625" customWidth="1"/>
    <col min="3" max="3" width="50" customWidth="1"/>
    <col min="4" max="4" width="23" customWidth="1"/>
    <col min="5" max="6" width="23" hidden="1" customWidth="1"/>
    <col min="7" max="7" width="25.33203125" customWidth="1"/>
    <col min="8" max="9" width="25.33203125" hidden="1" customWidth="1"/>
    <col min="10" max="10" width="25.33203125" customWidth="1"/>
    <col min="11" max="11" width="25.33203125" hidden="1" customWidth="1"/>
    <col min="12" max="12" width="28" hidden="1" customWidth="1"/>
  </cols>
  <sheetData>
    <row r="1" spans="2:13" ht="39" customHeight="1" x14ac:dyDescent="0.3">
      <c r="B1" s="51" t="s">
        <v>19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3" ht="18.75" x14ac:dyDescent="0.3">
      <c r="B2" s="2"/>
      <c r="C2" s="1"/>
      <c r="D2" s="3"/>
      <c r="E2" s="3"/>
      <c r="F2" s="3"/>
      <c r="G2" s="1"/>
      <c r="H2" s="1"/>
      <c r="I2" s="1"/>
      <c r="J2" s="1"/>
      <c r="K2" s="1"/>
    </row>
    <row r="3" spans="2:13" ht="18.75" x14ac:dyDescent="0.3">
      <c r="B3" s="2"/>
      <c r="C3" s="1"/>
      <c r="D3" s="3"/>
      <c r="E3" s="3"/>
      <c r="F3" s="3"/>
      <c r="G3" s="1"/>
      <c r="H3" s="1"/>
      <c r="I3" s="1"/>
      <c r="J3" s="1"/>
      <c r="K3" s="1"/>
      <c r="L3" s="3"/>
    </row>
    <row r="4" spans="2:13" ht="19.5" thickBot="1" x14ac:dyDescent="0.35">
      <c r="B4" s="2"/>
      <c r="C4" s="1"/>
      <c r="D4" s="3"/>
      <c r="E4" s="3"/>
      <c r="F4" s="3"/>
      <c r="G4" s="1"/>
      <c r="H4" s="1"/>
      <c r="I4" s="1"/>
      <c r="J4" s="10" t="s">
        <v>17</v>
      </c>
      <c r="K4" s="1"/>
      <c r="L4" s="4" t="s">
        <v>0</v>
      </c>
    </row>
    <row r="5" spans="2:13" ht="23.25" customHeight="1" x14ac:dyDescent="0.2">
      <c r="B5" s="52" t="s">
        <v>1</v>
      </c>
      <c r="C5" s="54" t="s">
        <v>2</v>
      </c>
      <c r="D5" s="56" t="s">
        <v>4</v>
      </c>
      <c r="E5" s="12"/>
      <c r="F5" s="12"/>
      <c r="G5" s="58" t="s">
        <v>3</v>
      </c>
      <c r="H5" s="59"/>
      <c r="I5" s="59"/>
      <c r="J5" s="60"/>
      <c r="K5" s="22"/>
      <c r="L5" s="23"/>
      <c r="M5" s="11"/>
    </row>
    <row r="6" spans="2:13" ht="33" customHeight="1" x14ac:dyDescent="0.2">
      <c r="B6" s="53"/>
      <c r="C6" s="55"/>
      <c r="D6" s="57"/>
      <c r="E6" s="8" t="s">
        <v>12</v>
      </c>
      <c r="F6" s="8" t="s">
        <v>13</v>
      </c>
      <c r="G6" s="7" t="s">
        <v>14</v>
      </c>
      <c r="H6" s="7" t="s">
        <v>12</v>
      </c>
      <c r="I6" s="7" t="s">
        <v>13</v>
      </c>
      <c r="J6" s="13" t="s">
        <v>18</v>
      </c>
      <c r="K6" s="24" t="s">
        <v>12</v>
      </c>
      <c r="L6" s="13" t="s">
        <v>13</v>
      </c>
      <c r="M6" s="11"/>
    </row>
    <row r="7" spans="2:13" ht="37.5" customHeight="1" x14ac:dyDescent="0.3">
      <c r="B7" s="14" t="s">
        <v>5</v>
      </c>
      <c r="C7" s="5" t="s">
        <v>6</v>
      </c>
      <c r="D7" s="29">
        <f t="shared" ref="D7:J7" si="0">D8+D9</f>
        <v>31426194.600000001</v>
      </c>
      <c r="E7" s="29">
        <f t="shared" si="0"/>
        <v>25025345.600000001</v>
      </c>
      <c r="F7" s="29">
        <f t="shared" si="0"/>
        <v>14291548.5</v>
      </c>
      <c r="G7" s="29">
        <f t="shared" si="0"/>
        <v>30971430.899999999</v>
      </c>
      <c r="H7" s="29">
        <f t="shared" si="0"/>
        <v>24306447.899999999</v>
      </c>
      <c r="I7" s="29">
        <f t="shared" si="0"/>
        <v>13841189.699999999</v>
      </c>
      <c r="J7" s="30">
        <f t="shared" si="0"/>
        <v>32795263.800000001</v>
      </c>
      <c r="K7" s="25">
        <f>K8+K9</f>
        <v>25787527.800000001</v>
      </c>
      <c r="L7" s="15">
        <f>L8+L9</f>
        <v>13899189.9</v>
      </c>
    </row>
    <row r="8" spans="2:13" ht="37.5" customHeight="1" x14ac:dyDescent="0.3">
      <c r="B8" s="14"/>
      <c r="C8" s="9" t="s">
        <v>15</v>
      </c>
      <c r="D8" s="29">
        <f>E8+F8</f>
        <v>24757604</v>
      </c>
      <c r="E8" s="29">
        <v>18356755</v>
      </c>
      <c r="F8" s="29">
        <v>6400849</v>
      </c>
      <c r="G8" s="29">
        <f>H8+I8</f>
        <v>25759356</v>
      </c>
      <c r="H8" s="29">
        <v>19094373</v>
      </c>
      <c r="I8" s="29">
        <v>6664983</v>
      </c>
      <c r="J8" s="30">
        <f>K8+L8</f>
        <v>27524577</v>
      </c>
      <c r="K8" s="25">
        <v>20516841</v>
      </c>
      <c r="L8" s="15">
        <v>7007736</v>
      </c>
    </row>
    <row r="9" spans="2:13" ht="37.5" customHeight="1" x14ac:dyDescent="0.3">
      <c r="B9" s="14"/>
      <c r="C9" s="9" t="s">
        <v>16</v>
      </c>
      <c r="D9" s="29">
        <f>E9</f>
        <v>6668590.5999999996</v>
      </c>
      <c r="E9" s="29">
        <v>6668590.5999999996</v>
      </c>
      <c r="F9" s="29">
        <v>7890699.5</v>
      </c>
      <c r="G9" s="29">
        <f>H9</f>
        <v>5212074.9000000004</v>
      </c>
      <c r="H9" s="29">
        <v>5212074.9000000004</v>
      </c>
      <c r="I9" s="29">
        <v>7176206.7000000002</v>
      </c>
      <c r="J9" s="30">
        <f>K9</f>
        <v>5270686.8</v>
      </c>
      <c r="K9" s="25">
        <v>5270686.8</v>
      </c>
      <c r="L9" s="15">
        <v>6891453.9000000004</v>
      </c>
    </row>
    <row r="10" spans="2:13" ht="33" customHeight="1" x14ac:dyDescent="0.3">
      <c r="B10" s="14" t="s">
        <v>7</v>
      </c>
      <c r="C10" s="5" t="s">
        <v>8</v>
      </c>
      <c r="D10" s="29">
        <f>E10+F10-F9</f>
        <v>35134207.100000001</v>
      </c>
      <c r="E10" s="31">
        <v>28093273.199999999</v>
      </c>
      <c r="F10" s="31">
        <f>F7+F8*0.1</f>
        <v>14931633.4</v>
      </c>
      <c r="G10" s="29">
        <f>H10+I10-I9</f>
        <v>33470914.699999999</v>
      </c>
      <c r="H10" s="31">
        <v>26139433.399999999</v>
      </c>
      <c r="I10" s="31">
        <f>I7+I8*0.1</f>
        <v>14507688</v>
      </c>
      <c r="J10" s="30">
        <f>K10+L10-L9</f>
        <v>33997100.899999999</v>
      </c>
      <c r="K10" s="26">
        <v>26288591.300000001</v>
      </c>
      <c r="L10" s="16">
        <f>L7+L8*0.1</f>
        <v>14599963.5</v>
      </c>
    </row>
    <row r="11" spans="2:13" ht="28.5" customHeight="1" x14ac:dyDescent="0.3">
      <c r="B11" s="14" t="s">
        <v>9</v>
      </c>
      <c r="C11" s="5" t="s">
        <v>10</v>
      </c>
      <c r="D11" s="29">
        <f t="shared" ref="D11:J11" si="1">D10-D7</f>
        <v>3708012.5</v>
      </c>
      <c r="E11" s="32">
        <f t="shared" si="1"/>
        <v>3067927.5999999978</v>
      </c>
      <c r="F11" s="32">
        <f t="shared" si="1"/>
        <v>640084.90000000037</v>
      </c>
      <c r="G11" s="29">
        <f t="shared" si="1"/>
        <v>2499483.8000000007</v>
      </c>
      <c r="H11" s="32">
        <f t="shared" si="1"/>
        <v>1832985.5</v>
      </c>
      <c r="I11" s="32">
        <f t="shared" si="1"/>
        <v>666498.30000000075</v>
      </c>
      <c r="J11" s="30">
        <f t="shared" si="1"/>
        <v>1201837.0999999978</v>
      </c>
      <c r="K11" s="27">
        <f>K10-K7</f>
        <v>501063.5</v>
      </c>
      <c r="L11" s="17">
        <f>L10-L7</f>
        <v>700773.59999999963</v>
      </c>
    </row>
    <row r="12" spans="2:13" ht="28.5" customHeight="1" thickBot="1" x14ac:dyDescent="0.35">
      <c r="B12" s="18"/>
      <c r="C12" s="19" t="s">
        <v>11</v>
      </c>
      <c r="D12" s="20">
        <f t="shared" ref="D12:J12" si="2">D11/D8*100</f>
        <v>14.977267186275375</v>
      </c>
      <c r="E12" s="20">
        <f t="shared" si="2"/>
        <v>16.712799184823233</v>
      </c>
      <c r="F12" s="20">
        <f t="shared" si="2"/>
        <v>10.000000000000005</v>
      </c>
      <c r="G12" s="20">
        <f t="shared" si="2"/>
        <v>9.7032076423028624</v>
      </c>
      <c r="H12" s="20">
        <f t="shared" si="2"/>
        <v>9.5996108382296708</v>
      </c>
      <c r="I12" s="20">
        <f t="shared" si="2"/>
        <v>10.000000000000012</v>
      </c>
      <c r="J12" s="21">
        <f t="shared" si="2"/>
        <v>4.3664144230082007</v>
      </c>
      <c r="K12" s="28">
        <f>K11/K8*100</f>
        <v>2.4422058931976904</v>
      </c>
      <c r="L12" s="21">
        <f>L11/L8*100</f>
        <v>9.9999999999999947</v>
      </c>
    </row>
    <row r="14" spans="2:13" x14ac:dyDescent="0.2">
      <c r="D14" s="6"/>
      <c r="E14" s="6"/>
      <c r="F14" s="6"/>
      <c r="G14" s="6"/>
      <c r="H14" s="6"/>
      <c r="I14" s="6"/>
      <c r="J14" s="6"/>
      <c r="K14" s="6"/>
      <c r="L14" s="6"/>
    </row>
  </sheetData>
  <mergeCells count="5">
    <mergeCell ref="B1:L1"/>
    <mergeCell ref="B5:B6"/>
    <mergeCell ref="C5:C6"/>
    <mergeCell ref="D5:D6"/>
    <mergeCell ref="G5:J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zoomScaleSheetLayoutView="80" workbookViewId="0">
      <selection activeCell="D15" sqref="D15:M15"/>
    </sheetView>
  </sheetViews>
  <sheetFormatPr defaultRowHeight="15.75" x14ac:dyDescent="0.25"/>
  <cols>
    <col min="1" max="1" width="5.6640625" style="33" customWidth="1"/>
    <col min="2" max="2" width="35.6640625" style="33" customWidth="1"/>
    <col min="3" max="4" width="16.6640625" style="33" customWidth="1"/>
    <col min="5" max="5" width="17.5" style="33" customWidth="1"/>
    <col min="6" max="7" width="16.6640625" style="33" customWidth="1"/>
    <col min="8" max="8" width="17.83203125" style="33" customWidth="1"/>
    <col min="9" max="10" width="16.6640625" style="33" customWidth="1"/>
    <col min="11" max="11" width="17.6640625" style="33" customWidth="1"/>
    <col min="12" max="17" width="19.6640625" style="33" customWidth="1"/>
    <col min="18" max="16384" width="9.33203125" style="33"/>
  </cols>
  <sheetData>
    <row r="1" spans="1:14" ht="40.5" customHeight="1" x14ac:dyDescent="0.3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4" x14ac:dyDescent="0.25">
      <c r="A2" s="2"/>
      <c r="B2" s="2"/>
      <c r="C2" s="34"/>
      <c r="D2" s="34"/>
      <c r="E2" s="34"/>
      <c r="F2" s="2"/>
      <c r="G2" s="2"/>
      <c r="H2" s="2"/>
      <c r="I2" s="2"/>
      <c r="J2" s="2"/>
      <c r="K2" s="34"/>
    </row>
    <row r="3" spans="1:14" x14ac:dyDescent="0.25">
      <c r="A3" s="2"/>
      <c r="B3" s="2"/>
      <c r="C3" s="34"/>
      <c r="D3" s="34"/>
      <c r="E3" s="34"/>
      <c r="F3" s="2"/>
      <c r="G3" s="2"/>
      <c r="H3" s="2"/>
      <c r="J3" s="2"/>
      <c r="K3" s="35" t="s">
        <v>29</v>
      </c>
    </row>
    <row r="4" spans="1:14" ht="15.75" customHeight="1" x14ac:dyDescent="0.25">
      <c r="A4" s="61" t="s">
        <v>1</v>
      </c>
      <c r="B4" s="61" t="s">
        <v>2</v>
      </c>
      <c r="C4" s="62" t="s">
        <v>26</v>
      </c>
      <c r="D4" s="63"/>
      <c r="E4" s="64"/>
      <c r="F4" s="65" t="s">
        <v>28</v>
      </c>
      <c r="G4" s="65"/>
      <c r="H4" s="65"/>
      <c r="I4" s="65" t="s">
        <v>31</v>
      </c>
      <c r="J4" s="65"/>
      <c r="K4" s="65"/>
      <c r="L4" s="36"/>
    </row>
    <row r="5" spans="1:14" ht="82.5" customHeight="1" x14ac:dyDescent="0.25">
      <c r="A5" s="61"/>
      <c r="B5" s="61"/>
      <c r="C5" s="45" t="s">
        <v>24</v>
      </c>
      <c r="D5" s="45" t="s">
        <v>23</v>
      </c>
      <c r="E5" s="45" t="s">
        <v>25</v>
      </c>
      <c r="F5" s="45" t="s">
        <v>24</v>
      </c>
      <c r="G5" s="45" t="s">
        <v>23</v>
      </c>
      <c r="H5" s="45" t="s">
        <v>25</v>
      </c>
      <c r="I5" s="45" t="s">
        <v>24</v>
      </c>
      <c r="J5" s="45" t="s">
        <v>23</v>
      </c>
      <c r="K5" s="45" t="s">
        <v>25</v>
      </c>
      <c r="L5" s="36"/>
    </row>
    <row r="6" spans="1:14" s="39" customFormat="1" ht="27" customHeight="1" x14ac:dyDescent="0.2">
      <c r="A6" s="37" t="s">
        <v>5</v>
      </c>
      <c r="B6" s="38" t="s">
        <v>6</v>
      </c>
      <c r="C6" s="43">
        <f>C7+C8</f>
        <v>93533652.200000003</v>
      </c>
      <c r="D6" s="43">
        <f t="shared" ref="D6:K6" si="0">D7+D8</f>
        <v>78230454.5</v>
      </c>
      <c r="E6" s="43">
        <f t="shared" si="0"/>
        <v>34715925.667505555</v>
      </c>
      <c r="F6" s="43">
        <f t="shared" si="0"/>
        <v>95791645.299999997</v>
      </c>
      <c r="G6" s="43">
        <f t="shared" si="0"/>
        <v>79318965.799999997</v>
      </c>
      <c r="H6" s="43">
        <f t="shared" si="0"/>
        <v>35982598.89719028</v>
      </c>
      <c r="I6" s="43">
        <f t="shared" si="0"/>
        <v>101359343</v>
      </c>
      <c r="J6" s="43">
        <f t="shared" si="0"/>
        <v>83920821</v>
      </c>
      <c r="K6" s="43">
        <f t="shared" si="0"/>
        <v>33011966.930312186</v>
      </c>
    </row>
    <row r="7" spans="1:14" s="39" customFormat="1" ht="33.75" customHeight="1" x14ac:dyDescent="0.2">
      <c r="A7" s="37"/>
      <c r="B7" s="40" t="s">
        <v>15</v>
      </c>
      <c r="C7" s="43">
        <v>68538993.700000003</v>
      </c>
      <c r="D7" s="43">
        <v>53235796</v>
      </c>
      <c r="E7" s="43">
        <v>15317096.667505557</v>
      </c>
      <c r="F7" s="43">
        <v>73674589.799999997</v>
      </c>
      <c r="G7" s="43">
        <v>57201910.299999997</v>
      </c>
      <c r="H7" s="43">
        <v>16489678.49719028</v>
      </c>
      <c r="I7" s="43">
        <v>78471062.200000003</v>
      </c>
      <c r="J7" s="43">
        <v>61032540.200000003</v>
      </c>
      <c r="K7" s="43">
        <v>17455884.030312184</v>
      </c>
      <c r="M7" s="41"/>
    </row>
    <row r="8" spans="1:14" s="39" customFormat="1" ht="27" customHeight="1" x14ac:dyDescent="0.2">
      <c r="A8" s="37"/>
      <c r="B8" s="40" t="s">
        <v>22</v>
      </c>
      <c r="C8" s="43">
        <f>D8</f>
        <v>24994658.5</v>
      </c>
      <c r="D8" s="43">
        <v>24994658.5</v>
      </c>
      <c r="E8" s="43">
        <v>19398829</v>
      </c>
      <c r="F8" s="43">
        <f>G8</f>
        <v>22117055.5</v>
      </c>
      <c r="G8" s="43">
        <v>22117055.5</v>
      </c>
      <c r="H8" s="43">
        <v>19492920.399999999</v>
      </c>
      <c r="I8" s="43">
        <f>J8</f>
        <v>22888280.800000001</v>
      </c>
      <c r="J8" s="43">
        <v>22888280.800000001</v>
      </c>
      <c r="K8" s="43">
        <v>15556082.9</v>
      </c>
    </row>
    <row r="9" spans="1:14" s="39" customFormat="1" ht="27" customHeight="1" x14ac:dyDescent="0.2">
      <c r="A9" s="37" t="s">
        <v>7</v>
      </c>
      <c r="B9" s="38" t="s">
        <v>8</v>
      </c>
      <c r="C9" s="43">
        <f>C6-C10</f>
        <v>92947964</v>
      </c>
      <c r="D9" s="43">
        <v>77644766.299999997</v>
      </c>
      <c r="E9" s="43">
        <f>E6</f>
        <v>34715925.667505555</v>
      </c>
      <c r="F9" s="43">
        <f>F6-F10</f>
        <v>95533211.799999997</v>
      </c>
      <c r="G9" s="43">
        <v>79060532.299999997</v>
      </c>
      <c r="H9" s="43">
        <f>H6</f>
        <v>35982598.89719028</v>
      </c>
      <c r="I9" s="43">
        <f>I6-I10</f>
        <v>101025148.09999999</v>
      </c>
      <c r="J9" s="43">
        <v>83586626.099999994</v>
      </c>
      <c r="K9" s="43">
        <f>K6</f>
        <v>33011966.930312186</v>
      </c>
    </row>
    <row r="10" spans="1:14" s="39" customFormat="1" ht="27" customHeight="1" x14ac:dyDescent="0.25">
      <c r="A10" s="37" t="s">
        <v>9</v>
      </c>
      <c r="B10" s="38" t="s">
        <v>20</v>
      </c>
      <c r="C10" s="43">
        <f>D10+E10</f>
        <v>585688.20000000298</v>
      </c>
      <c r="D10" s="43">
        <f>D6-D9</f>
        <v>585688.20000000298</v>
      </c>
      <c r="E10" s="43">
        <v>0</v>
      </c>
      <c r="F10" s="43">
        <f>G10+H10</f>
        <v>258433.5</v>
      </c>
      <c r="G10" s="43">
        <f>G6-G9</f>
        <v>258433.5</v>
      </c>
      <c r="H10" s="43">
        <v>0</v>
      </c>
      <c r="I10" s="43">
        <f>J10+K10</f>
        <v>334194.90000000596</v>
      </c>
      <c r="J10" s="43">
        <f>J6-J9</f>
        <v>334194.90000000596</v>
      </c>
      <c r="K10" s="43">
        <f>K6-K9</f>
        <v>0</v>
      </c>
      <c r="N10" s="33"/>
    </row>
    <row r="11" spans="1:14" s="39" customFormat="1" ht="66.75" hidden="1" customHeight="1" x14ac:dyDescent="0.25">
      <c r="A11" s="42"/>
      <c r="B11" s="49" t="s">
        <v>21</v>
      </c>
      <c r="C11" s="44" t="s">
        <v>27</v>
      </c>
      <c r="D11" s="44" t="s">
        <v>27</v>
      </c>
      <c r="E11" s="44" t="s">
        <v>27</v>
      </c>
      <c r="F11" s="44" t="s">
        <v>27</v>
      </c>
      <c r="G11" s="44" t="s">
        <v>27</v>
      </c>
      <c r="H11" s="44" t="s">
        <v>27</v>
      </c>
      <c r="I11" s="44" t="s">
        <v>27</v>
      </c>
      <c r="J11" s="44" t="s">
        <v>27</v>
      </c>
      <c r="K11" s="44" t="s">
        <v>27</v>
      </c>
      <c r="N11" s="33"/>
    </row>
    <row r="14" spans="1:14" x14ac:dyDescent="0.25">
      <c r="C14" s="46"/>
      <c r="D14" s="47"/>
      <c r="E14" s="48"/>
      <c r="F14" s="46"/>
      <c r="H14" s="48"/>
      <c r="I14" s="46"/>
      <c r="J14" s="48"/>
      <c r="K14" s="48"/>
    </row>
    <row r="15" spans="1:14" x14ac:dyDescent="0.25">
      <c r="D15" s="48"/>
      <c r="E15" s="47"/>
      <c r="F15" s="47"/>
      <c r="G15" s="48"/>
      <c r="H15" s="46"/>
      <c r="J15" s="48"/>
    </row>
    <row r="16" spans="1:14" x14ac:dyDescent="0.25">
      <c r="C16" s="48"/>
      <c r="D16" s="48"/>
      <c r="E16" s="48"/>
      <c r="F16" s="48"/>
      <c r="H16" s="46"/>
      <c r="I16" s="48"/>
      <c r="J16" s="46"/>
    </row>
    <row r="17" spans="3:11" x14ac:dyDescent="0.25">
      <c r="C17" s="46"/>
      <c r="D17" s="48"/>
      <c r="E17" s="48"/>
      <c r="F17" s="48"/>
      <c r="G17" s="46"/>
      <c r="H17" s="48"/>
      <c r="I17" s="46"/>
      <c r="J17" s="46"/>
      <c r="K17" s="48"/>
    </row>
    <row r="18" spans="3:11" x14ac:dyDescent="0.25">
      <c r="C18" s="46"/>
      <c r="D18" s="48"/>
      <c r="E18" s="48"/>
      <c r="F18" s="50"/>
      <c r="H18" s="48"/>
      <c r="I18" s="46"/>
      <c r="J18" s="46"/>
      <c r="K18" s="46"/>
    </row>
    <row r="19" spans="3:11" x14ac:dyDescent="0.25">
      <c r="E19" s="46"/>
    </row>
    <row r="20" spans="3:11" x14ac:dyDescent="0.25">
      <c r="E20" s="46"/>
    </row>
    <row r="22" spans="3:11" x14ac:dyDescent="0.25">
      <c r="D22" s="46"/>
    </row>
  </sheetData>
  <mergeCells count="6">
    <mergeCell ref="A1:K1"/>
    <mergeCell ref="A4:A5"/>
    <mergeCell ref="B4:B5"/>
    <mergeCell ref="C4:E4"/>
    <mergeCell ref="F4:H4"/>
    <mergeCell ref="I4:K4"/>
  </mergeCells>
  <printOptions horizontalCentered="1"/>
  <pageMargins left="0.11811023622047245" right="0.2" top="0.65" bottom="0.31496062992125984" header="0.5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1</vt:lpstr>
      <vt:lpstr>'1'!Область_печати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safronov</dc:creator>
  <cp:lastModifiedBy>Людмила Степанова</cp:lastModifiedBy>
  <cp:lastPrinted>2025-10-27T08:36:25Z</cp:lastPrinted>
  <dcterms:created xsi:type="dcterms:W3CDTF">2011-10-14T07:54:01Z</dcterms:created>
  <dcterms:modified xsi:type="dcterms:W3CDTF">2025-10-27T08:36:33Z</dcterms:modified>
</cp:coreProperties>
</file>